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_xlnm.Print_Area" localSheetId="0">Hoja1!$A$1:$K$57</definedName>
  </definedNames>
  <calcPr calcId="144525"/>
</workbook>
</file>

<file path=xl/calcChain.xml><?xml version="1.0" encoding="utf-8"?>
<calcChain xmlns="http://schemas.openxmlformats.org/spreadsheetml/2006/main">
  <c r="I53" i="1" l="1"/>
  <c r="J53" i="1" s="1"/>
  <c r="J52" i="1"/>
  <c r="J50" i="1" s="1"/>
  <c r="I52" i="1"/>
  <c r="I50" i="1" s="1"/>
  <c r="J48" i="1"/>
  <c r="I47" i="1"/>
  <c r="J47" i="1" s="1"/>
  <c r="I46" i="1"/>
  <c r="I40" i="1"/>
  <c r="J40" i="1" s="1"/>
  <c r="J39" i="1"/>
  <c r="D34" i="1"/>
  <c r="E34" i="1" s="1"/>
  <c r="E33" i="1"/>
  <c r="D33" i="1"/>
  <c r="I32" i="1"/>
  <c r="J32" i="1" s="1"/>
  <c r="E32" i="1"/>
  <c r="D32" i="1"/>
  <c r="I31" i="1"/>
  <c r="J31" i="1" s="1"/>
  <c r="I30" i="1"/>
  <c r="J30" i="1" s="1"/>
  <c r="D30" i="1"/>
  <c r="E30" i="1" s="1"/>
  <c r="I29" i="1"/>
  <c r="J29" i="1" s="1"/>
  <c r="D29" i="1"/>
  <c r="I28" i="1"/>
  <c r="J28" i="1" s="1"/>
  <c r="D28" i="1"/>
  <c r="I27" i="1"/>
  <c r="J27" i="1" s="1"/>
  <c r="E27" i="1"/>
  <c r="D27" i="1"/>
  <c r="D26" i="1"/>
  <c r="E26" i="1" s="1"/>
  <c r="J23" i="1"/>
  <c r="I23" i="1"/>
  <c r="I22" i="1"/>
  <c r="J22" i="1" s="1"/>
  <c r="D22" i="1"/>
  <c r="D21" i="1"/>
  <c r="E21" i="1" s="1"/>
  <c r="I20" i="1"/>
  <c r="J20" i="1" s="1"/>
  <c r="D20" i="1"/>
  <c r="E20" i="1" s="1"/>
  <c r="I19" i="1"/>
  <c r="J19" i="1" s="1"/>
  <c r="E19" i="1"/>
  <c r="I18" i="1"/>
  <c r="J18" i="1" s="1"/>
  <c r="E18" i="1"/>
  <c r="I17" i="1"/>
  <c r="J17" i="1" s="1"/>
  <c r="E16" i="1"/>
  <c r="E14" i="1" s="1"/>
  <c r="J36" i="1" l="1"/>
  <c r="I42" i="1"/>
  <c r="D14" i="1"/>
  <c r="D12" i="1" s="1"/>
  <c r="D24" i="1"/>
  <c r="E12" i="1"/>
  <c r="J14" i="1"/>
  <c r="J25" i="1"/>
  <c r="E24" i="1"/>
  <c r="I36" i="1"/>
  <c r="I34" i="1" s="1"/>
  <c r="J46" i="1"/>
  <c r="J42" i="1" s="1"/>
  <c r="J34" i="1" s="1"/>
  <c r="I14" i="1"/>
  <c r="I25" i="1"/>
  <c r="J12" i="1" l="1"/>
  <c r="I12" i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<sst xmlns="http://schemas.openxmlformats.org/spreadsheetml/2006/main" count="62" uniqueCount="59">
  <si>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</si>
  <si>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31 de diciembre del 2017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</si>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</sst>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165" fontId="3" fillId="0" borderId="0" xfId="3" applyNumberFormat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top"/>
    </xf>
  </cellXfs>
  <cellStyles count="4">
    <cellStyle name="Millares" xfId="1" builtinId="3"/>
    <cellStyle name="Millares 2 1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7/Estados%20Financieros%202017/12_Diciembre%202017/Estados%20Fros%20y%20Pptales%20UPJR_%20Dic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</sheetNames>
    <sheetDataSet>
      <sheetData sheetId="0">
        <row r="16">
          <cell r="D16">
            <v>5466211.3200000003</v>
          </cell>
          <cell r="E16">
            <v>9084278.6400000006</v>
          </cell>
        </row>
        <row r="17">
          <cell r="I17">
            <v>0</v>
          </cell>
          <cell r="J17">
            <v>0</v>
          </cell>
        </row>
        <row r="18">
          <cell r="D18">
            <v>20185.740000000002</v>
          </cell>
          <cell r="E18">
            <v>913622.34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4600</v>
          </cell>
          <cell r="E22">
            <v>1600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104562779.81</v>
          </cell>
          <cell r="E31">
            <v>103421582.08</v>
          </cell>
          <cell r="I31">
            <v>0</v>
          </cell>
          <cell r="J31">
            <v>0</v>
          </cell>
        </row>
        <row r="32">
          <cell r="D32">
            <v>42359688.350000001</v>
          </cell>
          <cell r="E32">
            <v>38165713.310000002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-139923.53</v>
          </cell>
          <cell r="J45">
            <v>-137164.43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-2.2999999999999998</v>
          </cell>
          <cell r="J54">
            <v>-0.69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="80" zoomScaleNormal="80" workbookViewId="0">
      <selection activeCell="B33" sqref="B33:C33"/>
    </sheetView>
  </sheetViews>
  <sheetFormatPr baseColWidth="10" defaultColWidth="11.44140625" defaultRowHeight="13.2" x14ac:dyDescent="0.25"/>
  <cols>
    <col min="1" max="1" width="4.5546875" style="5" customWidth="1"/>
    <col min="2" max="2" width="24.6640625" style="5" customWidth="1"/>
    <col min="3" max="3" width="40" style="5" customWidth="1"/>
    <col min="4" max="5" width="18.6640625" style="5" customWidth="1"/>
    <col min="6" max="6" width="10.6640625" style="5" customWidth="1"/>
    <col min="7" max="7" width="24.6640625" style="5" customWidth="1"/>
    <col min="8" max="8" width="29.6640625" style="12" customWidth="1"/>
    <col min="9" max="10" width="18.6640625" style="5" customWidth="1"/>
    <col min="11" max="11" width="4.5546875" style="5" customWidth="1"/>
    <col min="12" max="16384" width="11.44140625" style="5"/>
  </cols>
  <sheetData>
    <row r="1" spans="1:1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x14ac:dyDescent="0.25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x14ac:dyDescent="0.25">
      <c r="A6" s="11"/>
      <c r="B6" s="11"/>
      <c r="C6" s="11"/>
      <c r="D6" s="11"/>
      <c r="E6" s="11"/>
      <c r="F6" s="11"/>
    </row>
    <row r="7" spans="1:11" s="15" customFormat="1" x14ac:dyDescent="0.25">
      <c r="A7" s="7"/>
      <c r="B7" s="13"/>
      <c r="C7" s="13"/>
      <c r="D7" s="13"/>
      <c r="E7" s="13"/>
      <c r="F7" s="14"/>
      <c r="H7" s="16"/>
    </row>
    <row r="8" spans="1:11" s="15" customFormat="1" x14ac:dyDescent="0.25">
      <c r="A8" s="17"/>
      <c r="B8" s="17"/>
      <c r="C8" s="17"/>
      <c r="D8" s="18"/>
      <c r="E8" s="18"/>
      <c r="F8" s="19"/>
      <c r="H8" s="16"/>
    </row>
    <row r="9" spans="1:11" s="15" customFormat="1" x14ac:dyDescent="0.25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x14ac:dyDescent="0.25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x14ac:dyDescent="0.25">
      <c r="A11" s="30"/>
      <c r="B11" s="31"/>
      <c r="C11" s="31"/>
      <c r="D11" s="32"/>
      <c r="E11" s="32"/>
      <c r="F11" s="33"/>
      <c r="H11" s="16"/>
      <c r="K11" s="29"/>
    </row>
    <row r="12" spans="1:11" x14ac:dyDescent="0.25">
      <c r="A12" s="34"/>
      <c r="B12" s="35" t="s">
        <v>8</v>
      </c>
      <c r="C12" s="35"/>
      <c r="D12" s="36">
        <f>D14+D24</f>
        <v>9394996.120000001</v>
      </c>
      <c r="E12" s="36">
        <f>E14+E24</f>
        <v>5338172.7699999996</v>
      </c>
      <c r="F12" s="33"/>
      <c r="G12" s="35" t="s">
        <v>9</v>
      </c>
      <c r="H12" s="35"/>
      <c r="I12" s="36">
        <f>I14+I25</f>
        <v>0</v>
      </c>
      <c r="J12" s="36">
        <f>J14+J25</f>
        <v>2482332.34</v>
      </c>
      <c r="K12" s="29"/>
    </row>
    <row r="13" spans="1:11" x14ac:dyDescent="0.25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5">
      <c r="A14" s="37"/>
      <c r="B14" s="35" t="s">
        <v>10</v>
      </c>
      <c r="C14" s="35"/>
      <c r="D14" s="36">
        <f>SUM(D16:D22)</f>
        <v>4719743.93</v>
      </c>
      <c r="E14" s="36">
        <f>SUM(E16:E22)</f>
        <v>3000</v>
      </c>
      <c r="F14" s="33"/>
      <c r="G14" s="35" t="s">
        <v>11</v>
      </c>
      <c r="H14" s="35"/>
      <c r="I14" s="36">
        <f>SUM(I16:I23)</f>
        <v>0</v>
      </c>
      <c r="J14" s="36">
        <f>SUM(J16:J23)</f>
        <v>2482332.34</v>
      </c>
      <c r="K14" s="29"/>
    </row>
    <row r="15" spans="1:11" x14ac:dyDescent="0.25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ht="14.4" x14ac:dyDescent="0.3">
      <c r="A16" s="34"/>
      <c r="B16" s="41" t="s">
        <v>12</v>
      </c>
      <c r="C16" s="41"/>
      <c r="D16" s="42">
        <v>3618067.32</v>
      </c>
      <c r="E16" s="43">
        <f>IF(D16&gt;0,0,[1]ESF!D16-[1]ESF!E16)</f>
        <v>0</v>
      </c>
      <c r="F16" s="33"/>
      <c r="G16" s="41" t="s">
        <v>13</v>
      </c>
      <c r="H16" s="41"/>
      <c r="I16" s="43">
        <v>0</v>
      </c>
      <c r="J16" s="44">
        <v>2482332.34</v>
      </c>
      <c r="K16" s="29"/>
    </row>
    <row r="17" spans="1:11" ht="14.4" x14ac:dyDescent="0.3">
      <c r="A17" s="34"/>
      <c r="B17" s="41" t="s">
        <v>14</v>
      </c>
      <c r="C17" s="41"/>
      <c r="D17" s="44">
        <v>208240.01</v>
      </c>
      <c r="E17" s="42">
        <v>0</v>
      </c>
      <c r="F17" s="33"/>
      <c r="G17" s="41" t="s">
        <v>15</v>
      </c>
      <c r="H17" s="41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ht="14.4" x14ac:dyDescent="0.3">
      <c r="A18" s="34"/>
      <c r="B18" s="41" t="s">
        <v>16</v>
      </c>
      <c r="C18" s="41"/>
      <c r="D18" s="44">
        <v>893436.6</v>
      </c>
      <c r="E18" s="43">
        <f>IF(D18&gt;0,0,[1]ESF!D18-[1]ESF!E18)</f>
        <v>0</v>
      </c>
      <c r="F18" s="33"/>
      <c r="G18" s="41" t="s">
        <v>17</v>
      </c>
      <c r="H18" s="41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5">
      <c r="A19" s="34"/>
      <c r="B19" s="41" t="s">
        <v>18</v>
      </c>
      <c r="C19" s="41"/>
      <c r="D19" s="43"/>
      <c r="E19" s="43">
        <f>IF(D19&gt;0,0,[1]ESF!D19-[1]ESF!E19)</f>
        <v>0</v>
      </c>
      <c r="F19" s="33"/>
      <c r="G19" s="41" t="s">
        <v>19</v>
      </c>
      <c r="H19" s="41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5">
      <c r="A20" s="34"/>
      <c r="B20" s="41" t="s">
        <v>20</v>
      </c>
      <c r="C20" s="41"/>
      <c r="D20" s="43">
        <f>IF([1]ESF!D20&lt;[1]ESF!E20,[1]ESF!E20-[1]ESF!D20,0)</f>
        <v>0</v>
      </c>
      <c r="E20" s="43">
        <f>IF(D20&gt;0,0,[1]ESF!D20-[1]ESF!E20)</f>
        <v>0</v>
      </c>
      <c r="F20" s="33"/>
      <c r="G20" s="41" t="s">
        <v>21</v>
      </c>
      <c r="H20" s="41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x14ac:dyDescent="0.25">
      <c r="A21" s="34"/>
      <c r="B21" s="41" t="s">
        <v>22</v>
      </c>
      <c r="C21" s="41"/>
      <c r="D21" s="43">
        <f>IF([1]ESF!D21&lt;[1]ESF!E21,[1]ESF!E21-[1]ESF!D21,0)</f>
        <v>0</v>
      </c>
      <c r="E21" s="43">
        <f>IF(D21&gt;0,0,[1]ESF!D21-[1]ESF!E21)</f>
        <v>0</v>
      </c>
      <c r="F21" s="33"/>
      <c r="G21" s="45" t="s">
        <v>23</v>
      </c>
      <c r="H21" s="45"/>
      <c r="I21" s="43">
        <v>0</v>
      </c>
      <c r="J21" s="43">
        <v>0</v>
      </c>
      <c r="K21" s="29"/>
    </row>
    <row r="22" spans="1:11" x14ac:dyDescent="0.25">
      <c r="A22" s="34"/>
      <c r="B22" s="41" t="s">
        <v>24</v>
      </c>
      <c r="C22" s="41"/>
      <c r="D22" s="43">
        <f>IF([1]ESF!D22&lt;[1]ESF!E22,[1]ESF!E22-[1]ESF!D22,0)</f>
        <v>0</v>
      </c>
      <c r="E22" s="43">
        <v>3000</v>
      </c>
      <c r="F22" s="33"/>
      <c r="G22" s="41" t="s">
        <v>25</v>
      </c>
      <c r="H22" s="41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5">
      <c r="A23" s="37"/>
      <c r="B23" s="38"/>
      <c r="C23" s="39"/>
      <c r="D23" s="40"/>
      <c r="E23" s="40"/>
      <c r="F23" s="33"/>
      <c r="G23" s="41" t="s">
        <v>26</v>
      </c>
      <c r="H23" s="41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5">
      <c r="A24" s="37"/>
      <c r="B24" s="35" t="s">
        <v>27</v>
      </c>
      <c r="C24" s="35"/>
      <c r="D24" s="36">
        <f>SUM(D26:D34)</f>
        <v>4675252.1900000004</v>
      </c>
      <c r="E24" s="36">
        <f>SUM(E26:E34)</f>
        <v>5335172.7699999996</v>
      </c>
      <c r="F24" s="33"/>
      <c r="G24" s="38"/>
      <c r="H24" s="38"/>
      <c r="I24" s="40"/>
      <c r="J24" s="40"/>
      <c r="K24" s="29"/>
    </row>
    <row r="25" spans="1:11" x14ac:dyDescent="0.25">
      <c r="A25" s="37"/>
      <c r="B25" s="38"/>
      <c r="C25" s="39"/>
      <c r="D25" s="40"/>
      <c r="E25" s="40"/>
      <c r="F25" s="33"/>
      <c r="G25" s="46" t="s">
        <v>28</v>
      </c>
      <c r="H25" s="46"/>
      <c r="I25" s="36">
        <f>SUM(I27:I32)</f>
        <v>0</v>
      </c>
      <c r="J25" s="36">
        <f>SUM(J27:J32)</f>
        <v>0</v>
      </c>
      <c r="K25" s="29"/>
    </row>
    <row r="26" spans="1:11" x14ac:dyDescent="0.25">
      <c r="A26" s="34"/>
      <c r="B26" s="41" t="s">
        <v>29</v>
      </c>
      <c r="C26" s="41"/>
      <c r="D26" s="43">
        <f>IF([1]ESF!D29&lt;[1]ESF!E29,[1]ESF!E29-[1]ESF!D29,0)</f>
        <v>0</v>
      </c>
      <c r="E26" s="43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5">
      <c r="A27" s="34"/>
      <c r="B27" s="41" t="s">
        <v>30</v>
      </c>
      <c r="C27" s="41"/>
      <c r="D27" s="43">
        <f>IF([1]ESF!D30&lt;[1]ESF!E30,[1]ESF!E30-[1]ESF!D30,0)</f>
        <v>0</v>
      </c>
      <c r="E27" s="43">
        <f>IF(D27&gt;0,0,[1]ESF!D30-[1]ESF!E30)</f>
        <v>0</v>
      </c>
      <c r="F27" s="33"/>
      <c r="G27" s="41" t="s">
        <v>31</v>
      </c>
      <c r="H27" s="41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5">
      <c r="A28" s="34"/>
      <c r="B28" s="41" t="s">
        <v>32</v>
      </c>
      <c r="C28" s="41"/>
      <c r="D28" s="43">
        <f>IF([1]ESF!D31&lt;[1]ESF!E31,[1]ESF!E31-[1]ESF!D31,0)</f>
        <v>0</v>
      </c>
      <c r="E28" s="42">
        <v>1141197.73</v>
      </c>
      <c r="F28" s="33"/>
      <c r="G28" s="41" t="s">
        <v>33</v>
      </c>
      <c r="H28" s="41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x14ac:dyDescent="0.25">
      <c r="A29" s="34"/>
      <c r="B29" s="41" t="s">
        <v>34</v>
      </c>
      <c r="C29" s="41"/>
      <c r="D29" s="43">
        <f>IF([1]ESF!D32&lt;[1]ESF!E32,[1]ESF!E32-[1]ESF!D32,0)</f>
        <v>0</v>
      </c>
      <c r="E29" s="42">
        <v>4193975.04</v>
      </c>
      <c r="F29" s="33"/>
      <c r="G29" s="41" t="s">
        <v>35</v>
      </c>
      <c r="H29" s="41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5">
      <c r="A30" s="34"/>
      <c r="B30" s="41" t="s">
        <v>36</v>
      </c>
      <c r="C30" s="41"/>
      <c r="D30" s="43">
        <f>IF([1]ESF!D33&lt;[1]ESF!E33,[1]ESF!E33-[1]ESF!D33,0)</f>
        <v>0</v>
      </c>
      <c r="E30" s="43">
        <f>IF(D30&gt;0,0,[1]ESF!D33-[1]ESF!E33)</f>
        <v>0</v>
      </c>
      <c r="F30" s="33"/>
      <c r="G30" s="41" t="s">
        <v>37</v>
      </c>
      <c r="H30" s="41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x14ac:dyDescent="0.25">
      <c r="A31" s="34"/>
      <c r="B31" s="45" t="s">
        <v>38</v>
      </c>
      <c r="C31" s="45"/>
      <c r="D31" s="43">
        <v>4675252.1900000004</v>
      </c>
      <c r="E31" s="42">
        <v>0</v>
      </c>
      <c r="F31" s="33"/>
      <c r="G31" s="45" t="s">
        <v>39</v>
      </c>
      <c r="H31" s="45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5">
      <c r="A32" s="34"/>
      <c r="B32" s="41" t="s">
        <v>40</v>
      </c>
      <c r="C32" s="41"/>
      <c r="D32" s="43">
        <f>IF([1]ESF!D35&lt;[1]ESF!E35,[1]ESF!E35-[1]ESF!D35,0)</f>
        <v>0</v>
      </c>
      <c r="E32" s="43">
        <f>IF(D32&gt;0,0,[1]ESF!D35-[1]ESF!E35)</f>
        <v>0</v>
      </c>
      <c r="F32" s="33"/>
      <c r="G32" s="41" t="s">
        <v>41</v>
      </c>
      <c r="H32" s="41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3" x14ac:dyDescent="0.25">
      <c r="A33" s="34"/>
      <c r="B33" s="45" t="s">
        <v>42</v>
      </c>
      <c r="C33" s="45"/>
      <c r="D33" s="43">
        <f>IF([1]ESF!D36&lt;[1]ESF!E36,[1]ESF!E36-[1]ESF!D36,0)</f>
        <v>0</v>
      </c>
      <c r="E33" s="43">
        <f>IF(D33&gt;0,0,[1]ESF!D36-[1]ESF!E36)</f>
        <v>0</v>
      </c>
      <c r="F33" s="33"/>
      <c r="G33" s="38"/>
      <c r="H33" s="38"/>
      <c r="I33" s="47"/>
      <c r="J33" s="47"/>
      <c r="K33" s="29"/>
    </row>
    <row r="34" spans="1:13" x14ac:dyDescent="0.25">
      <c r="A34" s="34"/>
      <c r="B34" s="41" t="s">
        <v>43</v>
      </c>
      <c r="C34" s="41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6">
        <f>I36+I42+I50</f>
        <v>3225755.7399999998</v>
      </c>
      <c r="J34" s="36">
        <f>J36+J42+J50</f>
        <v>4800246.75</v>
      </c>
      <c r="K34" s="29"/>
    </row>
    <row r="35" spans="1:13" x14ac:dyDescent="0.25">
      <c r="A35" s="37"/>
      <c r="B35" s="38"/>
      <c r="C35" s="39"/>
      <c r="D35" s="47"/>
      <c r="E35" s="47"/>
      <c r="F35" s="33"/>
      <c r="G35" s="38"/>
      <c r="H35" s="38"/>
      <c r="I35" s="40"/>
      <c r="J35" s="40"/>
      <c r="K35" s="29"/>
    </row>
    <row r="36" spans="1:13" x14ac:dyDescent="0.25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3225754.13</v>
      </c>
      <c r="J36" s="36">
        <f>SUM(J38:J40)</f>
        <v>0</v>
      </c>
      <c r="K36" s="29"/>
    </row>
    <row r="37" spans="1:13" x14ac:dyDescent="0.25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3" x14ac:dyDescent="0.25">
      <c r="A38" s="34"/>
      <c r="B38" s="15"/>
      <c r="C38" s="15"/>
      <c r="D38" s="15"/>
      <c r="E38" s="15"/>
      <c r="F38" s="33"/>
      <c r="G38" s="41" t="s">
        <v>46</v>
      </c>
      <c r="H38" s="41"/>
      <c r="I38" s="42">
        <v>3222995.03</v>
      </c>
      <c r="J38" s="43">
        <v>0</v>
      </c>
      <c r="K38" s="29"/>
    </row>
    <row r="39" spans="1:13" x14ac:dyDescent="0.25">
      <c r="A39" s="37"/>
      <c r="B39" s="15"/>
      <c r="C39" s="15"/>
      <c r="D39" s="15"/>
      <c r="E39" s="15"/>
      <c r="F39" s="33"/>
      <c r="G39" s="41" t="s">
        <v>47</v>
      </c>
      <c r="H39" s="41"/>
      <c r="I39" s="43">
        <v>2759.1</v>
      </c>
      <c r="J39" s="43">
        <f>IF(I39&gt;0,0,[1]ESF!J45-[1]ESF!I45)</f>
        <v>0</v>
      </c>
      <c r="K39" s="29"/>
    </row>
    <row r="40" spans="1:13" x14ac:dyDescent="0.25">
      <c r="A40" s="34"/>
      <c r="B40" s="15"/>
      <c r="C40" s="15"/>
      <c r="D40" s="15"/>
      <c r="E40" s="15"/>
      <c r="F40" s="33"/>
      <c r="G40" s="41" t="s">
        <v>48</v>
      </c>
      <c r="H40" s="41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3" x14ac:dyDescent="0.25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3" x14ac:dyDescent="0.25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1.61</v>
      </c>
      <c r="J42" s="36">
        <f>SUM(J44:J48)</f>
        <v>4800246.75</v>
      </c>
      <c r="K42" s="29"/>
    </row>
    <row r="43" spans="1:13" x14ac:dyDescent="0.25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  <c r="M43" s="48"/>
    </row>
    <row r="44" spans="1:13" x14ac:dyDescent="0.25">
      <c r="A44" s="34"/>
      <c r="B44" s="15"/>
      <c r="C44" s="15"/>
      <c r="D44" s="15"/>
      <c r="E44" s="15"/>
      <c r="F44" s="33"/>
      <c r="G44" s="41" t="s">
        <v>50</v>
      </c>
      <c r="H44" s="41"/>
      <c r="I44" s="49">
        <v>0</v>
      </c>
      <c r="J44" s="43">
        <v>928389.92</v>
      </c>
      <c r="K44" s="29"/>
    </row>
    <row r="45" spans="1:13" x14ac:dyDescent="0.25">
      <c r="A45" s="34"/>
      <c r="B45" s="15"/>
      <c r="C45" s="15"/>
      <c r="D45" s="15"/>
      <c r="E45" s="15"/>
      <c r="F45" s="33"/>
      <c r="G45" s="41" t="s">
        <v>51</v>
      </c>
      <c r="H45" s="41"/>
      <c r="I45" s="43">
        <v>0</v>
      </c>
      <c r="J45" s="43">
        <v>3871856.83</v>
      </c>
      <c r="K45" s="29"/>
    </row>
    <row r="46" spans="1:13" x14ac:dyDescent="0.25">
      <c r="A46" s="34"/>
      <c r="B46" s="15"/>
      <c r="C46" s="15"/>
      <c r="D46" s="15"/>
      <c r="E46" s="15"/>
      <c r="F46" s="33"/>
      <c r="G46" s="41" t="s">
        <v>52</v>
      </c>
      <c r="H46" s="41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3" x14ac:dyDescent="0.25">
      <c r="A47" s="34"/>
      <c r="B47" s="15"/>
      <c r="C47" s="15"/>
      <c r="D47" s="15"/>
      <c r="E47" s="15"/>
      <c r="F47" s="33"/>
      <c r="G47" s="41" t="s">
        <v>53</v>
      </c>
      <c r="H47" s="41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3" x14ac:dyDescent="0.25">
      <c r="A48" s="37"/>
      <c r="B48" s="15"/>
      <c r="C48" s="15"/>
      <c r="D48" s="15"/>
      <c r="E48" s="15"/>
      <c r="F48" s="33"/>
      <c r="G48" s="41" t="s">
        <v>54</v>
      </c>
      <c r="H48" s="41"/>
      <c r="I48" s="43">
        <v>1.61</v>
      </c>
      <c r="J48" s="43">
        <f>IF(I48&gt;0,0,[1]ESF!J54-[1]ESF!I54)</f>
        <v>0</v>
      </c>
      <c r="K48" s="29"/>
    </row>
    <row r="49" spans="1:11" x14ac:dyDescent="0.25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1" ht="26.1" customHeight="1" x14ac:dyDescent="0.25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1" x14ac:dyDescent="0.25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1" x14ac:dyDescent="0.25">
      <c r="A52" s="34"/>
      <c r="B52" s="15"/>
      <c r="C52" s="15"/>
      <c r="D52" s="15"/>
      <c r="E52" s="15"/>
      <c r="F52" s="33"/>
      <c r="G52" s="41" t="s">
        <v>56</v>
      </c>
      <c r="H52" s="41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1" ht="19.5" customHeight="1" x14ac:dyDescent="0.25">
      <c r="A53" s="50"/>
      <c r="B53" s="51"/>
      <c r="C53" s="51"/>
      <c r="D53" s="51"/>
      <c r="E53" s="51"/>
      <c r="F53" s="52"/>
      <c r="G53" s="53" t="s">
        <v>57</v>
      </c>
      <c r="H53" s="53"/>
      <c r="I53" s="54">
        <f>IF([1]ESF!I59&gt;[1]ESF!J59,[1]ESF!I59-[1]ESF!J59,0)</f>
        <v>0</v>
      </c>
      <c r="J53" s="54">
        <f>IF(I53&gt;0,0,[1]ESF!J59-[1]ESF!I59)</f>
        <v>0</v>
      </c>
      <c r="K53" s="55"/>
    </row>
    <row r="54" spans="1:11" ht="6" customHeight="1" x14ac:dyDescent="0.25">
      <c r="A54" s="56"/>
      <c r="B54" s="51"/>
      <c r="C54" s="57"/>
      <c r="D54" s="58"/>
      <c r="E54" s="59"/>
      <c r="F54" s="59"/>
      <c r="G54" s="51"/>
      <c r="H54" s="60"/>
      <c r="I54" s="58"/>
      <c r="J54" s="59"/>
      <c r="K54" s="59"/>
    </row>
    <row r="55" spans="1:11" ht="6" customHeight="1" x14ac:dyDescent="0.25">
      <c r="A55" s="15"/>
      <c r="C55" s="61"/>
      <c r="D55" s="62"/>
      <c r="E55" s="63"/>
      <c r="F55" s="63"/>
      <c r="H55" s="64"/>
      <c r="I55" s="62"/>
      <c r="J55" s="63"/>
      <c r="K55" s="63"/>
    </row>
    <row r="56" spans="1:11" ht="6" customHeight="1" x14ac:dyDescent="0.25">
      <c r="B56" s="61"/>
      <c r="C56" s="62"/>
      <c r="D56" s="63"/>
      <c r="E56" s="63"/>
      <c r="G56" s="65"/>
      <c r="H56" s="66"/>
      <c r="I56" s="63"/>
      <c r="J56" s="63"/>
    </row>
    <row r="57" spans="1:11" ht="15" customHeight="1" x14ac:dyDescent="0.25">
      <c r="B57" s="67" t="s">
        <v>58</v>
      </c>
      <c r="C57" s="67"/>
      <c r="D57" s="67"/>
      <c r="E57" s="67"/>
      <c r="F57" s="67"/>
      <c r="G57" s="67"/>
      <c r="H57" s="67"/>
      <c r="I57" s="67"/>
      <c r="J57" s="67"/>
    </row>
  </sheetData>
  <mergeCells count="58">
    <mergeCell ref="G53:H53"/>
    <mergeCell ref="B57:J57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2018-01-29T19:05:28Z</cp:lastPrinted>
  <dcterms:created xsi:type="dcterms:W3CDTF">2018-01-29T19:04:43Z</dcterms:created>
  <dcterms:modified xsi:type="dcterms:W3CDTF">2018-01-29T19:06:25Z</dcterms:modified>
</cp:coreProperties>
</file>